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Cloud Station\TAXES\TAXES 2015\BASEMENT REMODEL\"/>
    </mc:Choice>
  </mc:AlternateContent>
  <bookViews>
    <workbookView xWindow="0" yWindow="0" windowWidth="2370" windowHeight="0"/>
  </bookViews>
  <sheets>
    <sheet name="sq ftg calc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H22" i="2"/>
  <c r="H23" i="2"/>
  <c r="H20" i="2"/>
  <c r="A20" i="2" l="1"/>
  <c r="E20" i="2" s="1"/>
  <c r="A23" i="2"/>
  <c r="E23" i="2" s="1"/>
  <c r="A22" i="2"/>
  <c r="E22" i="2" s="1"/>
  <c r="A21" i="2"/>
  <c r="E21" i="2" s="1"/>
  <c r="A9" i="2" l="1"/>
  <c r="A11" i="2" s="1"/>
  <c r="A12" i="2" s="1"/>
  <c r="F20" i="2" l="1"/>
  <c r="G20" i="2" s="1"/>
  <c r="F22" i="2"/>
  <c r="G22" i="2" s="1"/>
  <c r="F23" i="2"/>
  <c r="G23" i="2" s="1"/>
  <c r="F21" i="2"/>
  <c r="G21" i="2" s="1"/>
</calcChain>
</file>

<file path=xl/sharedStrings.xml><?xml version="1.0" encoding="utf-8"?>
<sst xmlns="http://schemas.openxmlformats.org/spreadsheetml/2006/main" count="24" uniqueCount="24">
  <si>
    <t>sq ft (total perimeter wall area)</t>
  </si>
  <si>
    <t>Wall West</t>
  </si>
  <si>
    <t>Wall North</t>
  </si>
  <si>
    <t>Wall East</t>
  </si>
  <si>
    <t>Wall South</t>
  </si>
  <si>
    <t>Wall Bump Out South</t>
  </si>
  <si>
    <t>Wall Bump Out West</t>
  </si>
  <si>
    <t>Perimeter Band Joist Sqare Footage</t>
  </si>
  <si>
    <t>ft (bay height)</t>
  </si>
  <si>
    <t>Product</t>
  </si>
  <si>
    <t>R-val</t>
  </si>
  <si>
    <t>FOAMULAR® CW15 2"X16"X 96"</t>
  </si>
  <si>
    <t>$/sq ft</t>
  </si>
  <si>
    <t>Laminated XPS Sheets</t>
  </si>
  <si>
    <t>FOAMULAR 150 2" x 4' x 8' </t>
  </si>
  <si>
    <t>JM Fiberglass Face Poly Iso Decking</t>
  </si>
  <si>
    <t>$*Total sq ft</t>
  </si>
  <si>
    <t>lin ft (wall lengths)</t>
  </si>
  <si>
    <t>$per pc</t>
  </si>
  <si>
    <t>2" Thick Rigid foam board price compare</t>
  </si>
  <si>
    <t>Total cost / R-val</t>
  </si>
  <si>
    <t>sq ft (double for 2 ply of bay)</t>
  </si>
  <si>
    <t>sq ft 
per pc</t>
  </si>
  <si>
    <t># of Sheets to Buy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</si>
</sst>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vertical="center"/>
    </xf>
    <xf numFmtId="164" fontId="0" fillId="3" borderId="2" xfId="0" applyNumberFormat="1" applyFill="1" applyBorder="1" applyAlignment="1">
      <alignment horizontal="right" vertical="center"/>
    </xf>
    <xf numFmtId="0" fontId="0" fillId="3" borderId="2" xfId="0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0" fillId="0" borderId="0" xfId="2" applyFont="1" applyAlignment="1">
      <alignment vertical="center" wrapText="1"/>
    </xf>
    <xf numFmtId="44" fontId="0" fillId="0" borderId="7" xfId="0" applyNumberForma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4" fontId="0" fillId="0" borderId="8" xfId="2" applyFont="1" applyBorder="1" applyAlignment="1">
      <alignment vertical="center" wrapText="1"/>
    </xf>
    <xf numFmtId="0" fontId="1" fillId="0" borderId="8" xfId="1" applyBorder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44" fontId="2" fillId="4" borderId="10" xfId="2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44" fontId="0" fillId="0" borderId="8" xfId="2" applyFont="1" applyBorder="1" applyAlignment="1">
      <alignment vertical="center"/>
    </xf>
    <xf numFmtId="44" fontId="0" fillId="0" borderId="12" xfId="0" applyNumberFormat="1" applyBorder="1" applyAlignment="1">
      <alignment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" fillId="0" borderId="14" xfId="1" applyBorder="1" applyAlignment="1">
      <alignment vertical="center"/>
    </xf>
    <xf numFmtId="44" fontId="0" fillId="0" borderId="14" xfId="2" applyFont="1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44" fontId="0" fillId="0" borderId="14" xfId="2" applyFont="1" applyBorder="1" applyAlignment="1">
      <alignment vertical="center" wrapText="1"/>
    </xf>
    <xf numFmtId="44" fontId="0" fillId="0" borderId="15" xfId="0" applyNumberFormat="1" applyBorder="1" applyAlignment="1">
      <alignment vertical="center" wrapText="1"/>
    </xf>
    <xf numFmtId="44" fontId="0" fillId="0" borderId="13" xfId="0" applyNumberFormat="1" applyBorder="1" applyAlignment="1">
      <alignment vertical="center" wrapText="1"/>
    </xf>
    <xf numFmtId="164" fontId="0" fillId="0" borderId="13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" fillId="0" borderId="10" xfId="1" applyBorder="1" applyAlignment="1">
      <alignment vertical="center"/>
    </xf>
    <xf numFmtId="44" fontId="0" fillId="0" borderId="10" xfId="2" applyFont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44" fontId="0" fillId="0" borderId="10" xfId="2" applyFont="1" applyBorder="1" applyAlignment="1">
      <alignment vertical="center" wrapText="1"/>
    </xf>
    <xf numFmtId="44" fontId="0" fillId="0" borderId="9" xfId="0" applyNumberFormat="1" applyBorder="1" applyAlignment="1">
      <alignment vertical="center" wrapText="1"/>
    </xf>
    <xf numFmtId="44" fontId="0" fillId="0" borderId="16" xfId="0" applyNumberFormat="1" applyBorder="1" applyAlignment="1">
      <alignment vertical="center" wrapText="1"/>
    </xf>
    <xf numFmtId="164" fontId="0" fillId="0" borderId="16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38100</xdr:rowOff>
    </xdr:from>
    <xdr:to>
      <xdr:col>9</xdr:col>
      <xdr:colOff>213472</xdr:colOff>
      <xdr:row>16</xdr:row>
      <xdr:rowOff>171450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593" t="21096" r="2477" b="19001"/>
        <a:stretch/>
      </xdr:blipFill>
      <xdr:spPr>
        <a:xfrm>
          <a:off x="2781300" y="38100"/>
          <a:ext cx="4109197" cy="325755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23</xdr:row>
      <xdr:rowOff>152400</xdr:rowOff>
    </xdr:from>
    <xdr:to>
      <xdr:col>5</xdr:col>
      <xdr:colOff>123825</xdr:colOff>
      <xdr:row>43</xdr:row>
      <xdr:rowOff>57150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010150"/>
          <a:ext cx="4095750" cy="371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enards.com/main/p-2359308.htm" TargetMode="External"/><Relationship Id="rId2" Type="http://schemas.openxmlformats.org/officeDocument/2006/relationships/hyperlink" Target="https://www.menards.com/main/p-2443564-c-5779.htm" TargetMode="External"/><Relationship Id="rId1" Type="http://schemas.openxmlformats.org/officeDocument/2006/relationships/hyperlink" Target="https://www.menards.com/main/p-2696829-c-5779.ht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enards.com/main/building-materials/insulation/panels/2-felt-face-poly-iso-decking-insulation-board/p-1485632-c-577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3"/>
  <sheetViews>
    <sheetView tabSelected="1" zoomScaleNormal="100" workbookViewId="0"/>
  </sheetViews>
  <sheetFormatPr defaultRowHeight="15" x14ac:dyDescent="0.25"/>
  <cols>
    <col min="1" max="1" width="7.7109375" style="3" customWidth="1"/>
    <col min="2" max="2" width="31.5703125" style="1" bestFit="1" customWidth="1"/>
    <col min="3" max="3" width="8.42578125" style="1" customWidth="1"/>
    <col min="4" max="4" width="6.85546875" style="11" customWidth="1"/>
    <col min="5" max="5" width="8.28515625" style="12" customWidth="1"/>
    <col min="6" max="6" width="9.140625" style="11"/>
    <col min="7" max="7" width="9.42578125" style="11" bestFit="1" customWidth="1"/>
    <col min="8" max="8" width="9.42578125" style="11" customWidth="1"/>
    <col min="9" max="9" width="9.28515625" style="11" customWidth="1"/>
    <col min="10" max="13" width="9.28515625" style="1" customWidth="1"/>
    <col min="14" max="16384" width="9.140625" style="1"/>
  </cols>
  <sheetData>
    <row r="2" spans="1:2" ht="15.75" thickBot="1" x14ac:dyDescent="0.3">
      <c r="A2" s="15" t="s">
        <v>7</v>
      </c>
      <c r="B2" s="15"/>
    </row>
    <row r="3" spans="1:2" x14ac:dyDescent="0.25">
      <c r="A3" s="3">
        <v>28.34</v>
      </c>
      <c r="B3" s="1" t="s">
        <v>1</v>
      </c>
    </row>
    <row r="4" spans="1:2" x14ac:dyDescent="0.25">
      <c r="A4" s="3">
        <v>8.01</v>
      </c>
      <c r="B4" s="1" t="s">
        <v>5</v>
      </c>
    </row>
    <row r="5" spans="1:2" x14ac:dyDescent="0.25">
      <c r="A5" s="3">
        <v>10.67</v>
      </c>
      <c r="B5" s="1" t="s">
        <v>6</v>
      </c>
    </row>
    <row r="6" spans="1:2" x14ac:dyDescent="0.25">
      <c r="A6" s="3">
        <v>31</v>
      </c>
      <c r="B6" s="1" t="s">
        <v>2</v>
      </c>
    </row>
    <row r="7" spans="1:2" x14ac:dyDescent="0.25">
      <c r="A7" s="3">
        <v>38.83</v>
      </c>
      <c r="B7" s="1" t="s">
        <v>3</v>
      </c>
    </row>
    <row r="8" spans="1:2" x14ac:dyDescent="0.25">
      <c r="A8" s="3">
        <v>23</v>
      </c>
      <c r="B8" s="1" t="s">
        <v>4</v>
      </c>
    </row>
    <row r="9" spans="1:2" ht="15.75" thickBot="1" x14ac:dyDescent="0.3">
      <c r="A9" s="4">
        <f>SUM(A3:A8)</f>
        <v>139.85000000000002</v>
      </c>
      <c r="B9" s="2" t="s">
        <v>17</v>
      </c>
    </row>
    <row r="10" spans="1:2" ht="16.5" thickTop="1" thickBot="1" x14ac:dyDescent="0.3">
      <c r="A10" s="5">
        <v>1</v>
      </c>
      <c r="B10" s="7" t="s">
        <v>8</v>
      </c>
    </row>
    <row r="11" spans="1:2" ht="16.5" thickTop="1" thickBot="1" x14ac:dyDescent="0.3">
      <c r="A11" s="6">
        <f>A9*A10</f>
        <v>139.85000000000002</v>
      </c>
      <c r="B11" s="7" t="s">
        <v>0</v>
      </c>
    </row>
    <row r="12" spans="1:2" ht="16.5" thickTop="1" thickBot="1" x14ac:dyDescent="0.3">
      <c r="A12" s="8">
        <f>A11+A11</f>
        <v>279.70000000000005</v>
      </c>
      <c r="B12" s="9" t="s">
        <v>21</v>
      </c>
    </row>
    <row r="17" spans="1:9" ht="15.75" thickBot="1" x14ac:dyDescent="0.3"/>
    <row r="18" spans="1:9" x14ac:dyDescent="0.25">
      <c r="A18" s="24" t="s">
        <v>19</v>
      </c>
      <c r="B18" s="24"/>
      <c r="C18" s="24"/>
      <c r="D18" s="24"/>
      <c r="E18" s="24"/>
      <c r="F18" s="24"/>
      <c r="G18" s="25"/>
      <c r="H18" s="28" t="s">
        <v>23</v>
      </c>
    </row>
    <row r="19" spans="1:9" s="14" customFormat="1" ht="30" x14ac:dyDescent="0.25">
      <c r="A19" s="19" t="s">
        <v>22</v>
      </c>
      <c r="B19" s="18" t="s">
        <v>9</v>
      </c>
      <c r="C19" s="19" t="s">
        <v>18</v>
      </c>
      <c r="D19" s="19" t="s">
        <v>10</v>
      </c>
      <c r="E19" s="20" t="s">
        <v>12</v>
      </c>
      <c r="F19" s="21" t="s">
        <v>16</v>
      </c>
      <c r="G19" s="29" t="s">
        <v>20</v>
      </c>
      <c r="H19" s="30"/>
      <c r="I19" s="10"/>
    </row>
    <row r="20" spans="1:9" x14ac:dyDescent="0.25">
      <c r="A20" s="48">
        <f>(16/12)*(96/12)</f>
        <v>10.666666666666666</v>
      </c>
      <c r="B20" s="41" t="s">
        <v>11</v>
      </c>
      <c r="C20" s="42">
        <v>9.99</v>
      </c>
      <c r="D20" s="43">
        <v>10</v>
      </c>
      <c r="E20" s="44">
        <f>C20/A20</f>
        <v>0.93656250000000008</v>
      </c>
      <c r="F20" s="45">
        <f>E20*$A$12</f>
        <v>261.95653125000007</v>
      </c>
      <c r="G20" s="46">
        <f>F20/D20</f>
        <v>26.195653125000007</v>
      </c>
      <c r="H20" s="47">
        <f>$A$12/A20</f>
        <v>26.221875000000004</v>
      </c>
    </row>
    <row r="21" spans="1:9" x14ac:dyDescent="0.25">
      <c r="A21" s="32">
        <f>4*8</f>
        <v>32</v>
      </c>
      <c r="B21" s="33" t="s">
        <v>13</v>
      </c>
      <c r="C21" s="34">
        <v>22.66</v>
      </c>
      <c r="D21" s="35">
        <v>8</v>
      </c>
      <c r="E21" s="36">
        <f>C21/A21</f>
        <v>0.708125</v>
      </c>
      <c r="F21" s="37">
        <f>E21*$A$12</f>
        <v>198.06256250000004</v>
      </c>
      <c r="G21" s="38">
        <f t="shared" ref="G21:G23" si="0">F21/D21</f>
        <v>24.757820312500005</v>
      </c>
      <c r="H21" s="39">
        <f t="shared" ref="H21:H23" si="1">$A$12/A21</f>
        <v>8.7406250000000014</v>
      </c>
    </row>
    <row r="22" spans="1:9" x14ac:dyDescent="0.25">
      <c r="A22" s="40">
        <f>4*8</f>
        <v>32</v>
      </c>
      <c r="B22" s="41" t="s">
        <v>14</v>
      </c>
      <c r="C22" s="42">
        <v>28.35</v>
      </c>
      <c r="D22" s="43">
        <v>10</v>
      </c>
      <c r="E22" s="44">
        <f>C22/A22</f>
        <v>0.88593750000000004</v>
      </c>
      <c r="F22" s="45">
        <f>E22*$A$12</f>
        <v>247.79671875000005</v>
      </c>
      <c r="G22" s="46">
        <f t="shared" si="0"/>
        <v>24.779671875000005</v>
      </c>
      <c r="H22" s="47">
        <f t="shared" si="1"/>
        <v>8.7406250000000014</v>
      </c>
    </row>
    <row r="23" spans="1:9" ht="15.75" thickBot="1" x14ac:dyDescent="0.3">
      <c r="A23" s="26">
        <f>8*4</f>
        <v>32</v>
      </c>
      <c r="B23" s="17" t="s">
        <v>15</v>
      </c>
      <c r="C23" s="22">
        <v>28.44</v>
      </c>
      <c r="D23" s="27">
        <v>11.4</v>
      </c>
      <c r="E23" s="16">
        <f>C23/A23</f>
        <v>0.88875000000000004</v>
      </c>
      <c r="F23" s="13">
        <f>E23*$A$12</f>
        <v>248.58337500000005</v>
      </c>
      <c r="G23" s="23">
        <f t="shared" si="0"/>
        <v>21.805559210526319</v>
      </c>
      <c r="H23" s="31">
        <f t="shared" si="1"/>
        <v>8.7406250000000014</v>
      </c>
    </row>
  </sheetData>
  <mergeCells count="3">
    <mergeCell ref="A2:B2"/>
    <mergeCell ref="A18:G18"/>
    <mergeCell ref="H18:H19"/>
  </mergeCells>
  <conditionalFormatting sqref="F20:F23">
    <cfRule type="colorScale" priority="7">
      <colorScale>
        <cfvo type="min"/>
        <cfvo type="max"/>
        <color rgb="FF63BE7B"/>
        <color rgb="FFFFEF9C"/>
      </colorScale>
    </cfRule>
  </conditionalFormatting>
  <conditionalFormatting sqref="N1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:G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B20" r:id="rId1"/>
    <hyperlink ref="B21" r:id="rId2"/>
    <hyperlink ref="B22" r:id="rId3"/>
    <hyperlink ref="B23" r:id="rId4"/>
  </hyperlinks>
  <printOptions horizontalCentered="1"/>
  <pageMargins left="0.25" right="0.25" top="0.75" bottom="0.75" header="0.3" footer="0.3"/>
  <pageSetup scale="63" fitToHeight="0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sq ftg calcs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Bunda</dc:creator>
  <cp:lastModifiedBy>Kris Bunda</cp:lastModifiedBy>
  <cp:lastPrinted>2015-03-24T17:29:34Z</cp:lastPrinted>
  <dcterms:created xsi:type="dcterms:W3CDTF">2015-01-11T19:33:31Z</dcterms:created>
  <dcterms:modified xsi:type="dcterms:W3CDTF">2015-12-19T08:21:15Z</dcterms:modified>
</cp:coreProperties>
</file>